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456" windowWidth="25460" windowHeight="21720" activeTab="0"/>
  </bookViews>
  <sheets>
    <sheet name="SFSYR2011スクラッチシート" sheetId="1" r:id="rId1"/>
  </sheets>
  <definedNames>
    <definedName name="_xlnm.Print_Area" localSheetId="0">'SFSYR2011スクラッチシート'!$A$1:$P$21</definedName>
  </definedNames>
  <calcPr fullCalcOnLoad="1"/>
</workbook>
</file>

<file path=xl/sharedStrings.xml><?xml version="1.0" encoding="utf-8"?>
<sst xmlns="http://schemas.openxmlformats.org/spreadsheetml/2006/main" count="56" uniqueCount="41">
  <si>
    <t>THETIS-4</t>
  </si>
  <si>
    <t>First 40.7</t>
  </si>
  <si>
    <t>FELLOWS</t>
  </si>
  <si>
    <t>YAMAHA 33S</t>
  </si>
  <si>
    <t>PLUMERIA</t>
  </si>
  <si>
    <t>VITE31-2</t>
  </si>
  <si>
    <t>ADONIS</t>
  </si>
  <si>
    <t>First 35</t>
  </si>
  <si>
    <t>Atpege</t>
  </si>
  <si>
    <t>Dufour 34E</t>
  </si>
  <si>
    <t>TCC</t>
  </si>
  <si>
    <t>Sail for Smiles Yacht Race 2012</t>
  </si>
  <si>
    <t>自艇のTCC</t>
  </si>
  <si>
    <t>B</t>
  </si>
  <si>
    <t>mystic X</t>
  </si>
  <si>
    <t>Farr 40</t>
  </si>
  <si>
    <t>Kapalua</t>
  </si>
  <si>
    <t>SWAN 44(SK)</t>
  </si>
  <si>
    <t>修正時間 CT = 所要時間 ET × TCC</t>
  </si>
  <si>
    <t>他艇とのハンディキャップH＝〔（他艇TCCー自艇TCC/）÷他艇TCCF  〕×  自艇ET</t>
  </si>
  <si>
    <t>修正時間 CT = 所要時間 ET × TCF</t>
  </si>
  <si>
    <t>他艇とのハンディキャップH＝〔（他艇CFー自艇TCF）÷他艇TCF  〕×  自艇ET</t>
  </si>
  <si>
    <t>TCF</t>
  </si>
  <si>
    <t>2時間</t>
  </si>
  <si>
    <t>他艇との差</t>
  </si>
  <si>
    <t>2時間30分</t>
  </si>
  <si>
    <t>3時間</t>
  </si>
  <si>
    <t>3時間30分</t>
  </si>
  <si>
    <t>4時間</t>
  </si>
  <si>
    <t>自艇のTCF</t>
  </si>
  <si>
    <t>レース所要時間</t>
  </si>
  <si>
    <t>修正CT早見表（単位：秒）</t>
  </si>
  <si>
    <t>4時間30分</t>
  </si>
  <si>
    <t>5時間</t>
  </si>
  <si>
    <t>簡易スクラッチシート</t>
  </si>
  <si>
    <t>任意秒</t>
  </si>
  <si>
    <t>Sail No.</t>
  </si>
  <si>
    <t>艇種</t>
  </si>
  <si>
    <t>艇名</t>
  </si>
  <si>
    <t>クラス</t>
  </si>
  <si>
    <t>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</si>
</sst>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h:mm:ss;@"/>
    <numFmt numFmtId="179" formatCode="0.000_ "/>
    <numFmt numFmtId="180" formatCode="0.000_);[Red]\(0.000\)"/>
    <numFmt numFmtId="181" formatCode="0_);[Red]\(0\)"/>
    <numFmt numFmtId="182" formatCode="0.0_ "/>
    <numFmt numFmtId="183" formatCode="General"/>
    <numFmt numFmtId="184" formatCode="0_ "/>
    <numFmt numFmtId="185" formatCode="#,##0_ "/>
    <numFmt numFmtId="186" formatCode="0.00_ 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小塚ゴシック Pro R"/>
      <family val="0"/>
    </font>
    <font>
      <sz val="9"/>
      <name val="小塚ゴシック Pro R"/>
      <family val="0"/>
    </font>
    <font>
      <sz val="10"/>
      <name val="小塚ゴシック Pro R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ＭＳ Ｐゴシック"/>
      <family val="0"/>
    </font>
    <font>
      <sz val="10"/>
      <color indexed="9"/>
      <name val="小塚ゴシック Pro R"/>
      <family val="0"/>
    </font>
    <font>
      <sz val="10"/>
      <color indexed="14"/>
      <name val="小塚ゴシック Pro 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hair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14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181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181" fontId="22" fillId="0" borderId="0" xfId="0" applyNumberFormat="1" applyFont="1" applyAlignment="1">
      <alignment vertical="center"/>
    </xf>
    <xf numFmtId="181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81" fontId="22" fillId="0" borderId="0" xfId="0" applyNumberFormat="1" applyFont="1" applyAlignment="1">
      <alignment horizontal="left"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81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80" fontId="22" fillId="0" borderId="11" xfId="0" applyNumberFormat="1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81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181" fontId="22" fillId="0" borderId="14" xfId="0" applyNumberFormat="1" applyFont="1" applyBorder="1" applyAlignment="1">
      <alignment horizontal="center" vertical="center" shrinkToFit="1"/>
    </xf>
    <xf numFmtId="179" fontId="22" fillId="0" borderId="15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181" fontId="22" fillId="0" borderId="16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180" fontId="22" fillId="0" borderId="17" xfId="0" applyNumberFormat="1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180" fontId="22" fillId="0" borderId="19" xfId="0" applyNumberFormat="1" applyFont="1" applyBorder="1" applyAlignment="1">
      <alignment horizontal="center" vertical="center" shrinkToFit="1"/>
    </xf>
    <xf numFmtId="179" fontId="22" fillId="0" borderId="20" xfId="0" applyNumberFormat="1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horizontal="center" vertical="center" shrinkToFit="1"/>
    </xf>
    <xf numFmtId="185" fontId="22" fillId="0" borderId="24" xfId="0" applyNumberFormat="1" applyFont="1" applyBorder="1" applyAlignment="1">
      <alignment vertical="center" shrinkToFit="1"/>
    </xf>
    <xf numFmtId="185" fontId="22" fillId="0" borderId="24" xfId="0" applyNumberFormat="1" applyFont="1" applyBorder="1" applyAlignment="1">
      <alignment vertical="center" shrinkToFit="1"/>
    </xf>
    <xf numFmtId="0" fontId="26" fillId="24" borderId="25" xfId="0" applyFont="1" applyFill="1" applyBorder="1" applyAlignment="1">
      <alignment vertical="center" shrinkToFit="1"/>
    </xf>
    <xf numFmtId="185" fontId="22" fillId="0" borderId="26" xfId="0" applyNumberFormat="1" applyFont="1" applyBorder="1" applyAlignment="1">
      <alignment vertical="center" shrinkToFit="1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26" xfId="0" applyFont="1" applyBorder="1" applyAlignment="1">
      <alignment horizontal="center" vertical="center" shrinkToFit="1"/>
    </xf>
    <xf numFmtId="185" fontId="22" fillId="0" borderId="31" xfId="0" applyNumberFormat="1" applyFont="1" applyBorder="1" applyAlignment="1">
      <alignment vertical="center" shrinkToFit="1"/>
    </xf>
    <xf numFmtId="185" fontId="27" fillId="0" borderId="31" xfId="0" applyNumberFormat="1" applyFont="1" applyBorder="1" applyAlignment="1">
      <alignment horizontal="center" vertical="center" shrinkToFit="1"/>
    </xf>
    <xf numFmtId="0" fontId="27" fillId="0" borderId="32" xfId="0" applyFont="1" applyBorder="1" applyAlignment="1">
      <alignment vertical="center" shrinkToFit="1"/>
    </xf>
    <xf numFmtId="0" fontId="27" fillId="0" borderId="33" xfId="0" applyFont="1" applyBorder="1" applyAlignment="1">
      <alignment horizontal="center" vertical="center"/>
    </xf>
    <xf numFmtId="181" fontId="20" fillId="0" borderId="0" xfId="0" applyNumberFormat="1" applyFont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5" fillId="25" borderId="35" xfId="0" applyFont="1" applyFill="1" applyBorder="1" applyAlignment="1">
      <alignment horizontal="center" vertical="center" shrinkToFit="1"/>
    </xf>
    <xf numFmtId="0" fontId="22" fillId="25" borderId="36" xfId="0" applyFont="1" applyFill="1" applyBorder="1" applyAlignment="1">
      <alignment horizontal="center" vertical="center" shrinkToFit="1"/>
    </xf>
    <xf numFmtId="0" fontId="22" fillId="25" borderId="37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5" fillId="21" borderId="35" xfId="0" applyFont="1" applyFill="1" applyBorder="1" applyAlignment="1">
      <alignment horizontal="center" vertical="center" shrinkToFit="1"/>
    </xf>
    <xf numFmtId="0" fontId="22" fillId="21" borderId="37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17</xdr:row>
      <xdr:rowOff>85725</xdr:rowOff>
    </xdr:from>
    <xdr:to>
      <xdr:col>15</xdr:col>
      <xdr:colOff>323850</xdr:colOff>
      <xdr:row>20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615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25" zoomScaleNormal="125" zoomScaleSheetLayoutView="100" workbookViewId="0" topLeftCell="A1">
      <selection activeCell="F15" sqref="F15"/>
    </sheetView>
  </sheetViews>
  <sheetFormatPr defaultColWidth="8.875" defaultRowHeight="15.75" customHeight="1"/>
  <cols>
    <col min="1" max="1" width="3.375" style="5" customWidth="1"/>
    <col min="2" max="2" width="3.375" style="1" customWidth="1"/>
    <col min="3" max="3" width="15.875" style="1" customWidth="1"/>
    <col min="4" max="4" width="6.875" style="3" customWidth="1"/>
    <col min="5" max="5" width="12.875" style="1" customWidth="1"/>
    <col min="6" max="6" width="7.875" style="4" customWidth="1"/>
    <col min="7" max="7" width="2.375" style="4" customWidth="1"/>
    <col min="8" max="16" width="7.875" style="5" customWidth="1"/>
    <col min="17" max="17" width="6.875" style="5" customWidth="1"/>
    <col min="18" max="16384" width="8.875" style="5" customWidth="1"/>
  </cols>
  <sheetData>
    <row r="1" spans="2:15" ht="15.75" customHeight="1" thickBot="1">
      <c r="B1" s="5"/>
      <c r="C1" s="5"/>
      <c r="D1" s="53" t="s">
        <v>11</v>
      </c>
      <c r="E1" s="5"/>
      <c r="F1" s="2"/>
      <c r="G1" s="2"/>
      <c r="H1" s="41" t="s">
        <v>12</v>
      </c>
      <c r="I1" s="43"/>
      <c r="J1" s="44"/>
      <c r="K1" s="45"/>
      <c r="L1" s="45" t="s">
        <v>31</v>
      </c>
      <c r="M1" s="44"/>
      <c r="N1" s="44"/>
      <c r="O1" s="46"/>
    </row>
    <row r="2" spans="2:16" ht="15.75" customHeight="1" thickBot="1">
      <c r="B2" s="5"/>
      <c r="C2" s="5"/>
      <c r="D2" s="53" t="s">
        <v>34</v>
      </c>
      <c r="E2" s="5"/>
      <c r="F2" s="2"/>
      <c r="G2" s="2"/>
      <c r="H2" s="51">
        <v>1.071</v>
      </c>
      <c r="I2" s="35"/>
      <c r="J2" s="35"/>
      <c r="K2" s="36"/>
      <c r="L2" s="36" t="s">
        <v>30</v>
      </c>
      <c r="M2" s="35"/>
      <c r="N2" s="37"/>
      <c r="O2" s="47"/>
      <c r="P2" s="52" t="s">
        <v>35</v>
      </c>
    </row>
    <row r="3" spans="1:16" s="4" customFormat="1" ht="15.75" customHeight="1" thickBot="1">
      <c r="A3" s="54" t="s">
        <v>39</v>
      </c>
      <c r="B3" s="29"/>
      <c r="C3" s="21" t="s">
        <v>38</v>
      </c>
      <c r="D3" s="22" t="s">
        <v>36</v>
      </c>
      <c r="E3" s="21" t="s">
        <v>37</v>
      </c>
      <c r="F3" s="23" t="s">
        <v>10</v>
      </c>
      <c r="G3" s="30"/>
      <c r="H3" s="34" t="s">
        <v>24</v>
      </c>
      <c r="I3" s="38" t="s">
        <v>23</v>
      </c>
      <c r="J3" s="38" t="s">
        <v>25</v>
      </c>
      <c r="K3" s="38" t="s">
        <v>26</v>
      </c>
      <c r="L3" s="38" t="s">
        <v>27</v>
      </c>
      <c r="M3" s="38" t="s">
        <v>28</v>
      </c>
      <c r="N3" s="38" t="s">
        <v>32</v>
      </c>
      <c r="O3" s="48" t="s">
        <v>33</v>
      </c>
      <c r="P3" s="50">
        <v>11700</v>
      </c>
    </row>
    <row r="4" spans="1:16" s="1" customFormat="1" ht="15.75" customHeight="1" thickTop="1">
      <c r="A4" s="55" t="s">
        <v>40</v>
      </c>
      <c r="B4" s="24">
        <v>1</v>
      </c>
      <c r="C4" s="25" t="s">
        <v>0</v>
      </c>
      <c r="D4" s="26">
        <v>380</v>
      </c>
      <c r="E4" s="27" t="s">
        <v>1</v>
      </c>
      <c r="F4" s="28">
        <v>1.071</v>
      </c>
      <c r="G4" s="32"/>
      <c r="H4" s="33">
        <f>F4-H2</f>
        <v>0</v>
      </c>
      <c r="I4" s="39">
        <f>H4*7200</f>
        <v>0</v>
      </c>
      <c r="J4" s="39">
        <f>H4*9000</f>
        <v>0</v>
      </c>
      <c r="K4" s="39">
        <f>H4*10800</f>
        <v>0</v>
      </c>
      <c r="L4" s="39">
        <f>H4*12600</f>
        <v>0</v>
      </c>
      <c r="M4" s="39">
        <f>H4*14400</f>
        <v>0</v>
      </c>
      <c r="N4" s="40">
        <f>H4*16200</f>
        <v>0</v>
      </c>
      <c r="O4" s="42">
        <f>H4*18000</f>
        <v>0</v>
      </c>
      <c r="P4" s="49">
        <f>H4*P3</f>
        <v>0</v>
      </c>
    </row>
    <row r="5" spans="1:16" s="1" customFormat="1" ht="15.75" customHeight="1">
      <c r="A5" s="56"/>
      <c r="B5" s="12">
        <v>2</v>
      </c>
      <c r="C5" s="13" t="s">
        <v>2</v>
      </c>
      <c r="D5" s="14">
        <v>5655</v>
      </c>
      <c r="E5" s="15" t="s">
        <v>3</v>
      </c>
      <c r="F5" s="16">
        <v>1.036</v>
      </c>
      <c r="G5" s="32"/>
      <c r="H5" s="33">
        <f>F5-H2</f>
        <v>-0.03499999999999992</v>
      </c>
      <c r="I5" s="39">
        <f>H5*7200</f>
        <v>-251.99999999999943</v>
      </c>
      <c r="J5" s="39">
        <f>H5*9000</f>
        <v>-314.99999999999926</v>
      </c>
      <c r="K5" s="39">
        <f>H5*10800</f>
        <v>-377.99999999999915</v>
      </c>
      <c r="L5" s="39">
        <f>H5*12600</f>
        <v>-440.999999999999</v>
      </c>
      <c r="M5" s="39">
        <f>H5*14400</f>
        <v>-503.99999999999886</v>
      </c>
      <c r="N5" s="40">
        <f>H5*16200</f>
        <v>-566.9999999999987</v>
      </c>
      <c r="O5" s="42">
        <f>H5*18000</f>
        <v>-629.9999999999985</v>
      </c>
      <c r="P5" s="49">
        <f>H5*P3</f>
        <v>-409.4999999999991</v>
      </c>
    </row>
    <row r="6" spans="1:16" s="1" customFormat="1" ht="15.75" customHeight="1">
      <c r="A6" s="56"/>
      <c r="B6" s="15">
        <v>3</v>
      </c>
      <c r="C6" s="13" t="s">
        <v>4</v>
      </c>
      <c r="D6" s="14">
        <v>6541</v>
      </c>
      <c r="E6" s="15" t="s">
        <v>5</v>
      </c>
      <c r="F6" s="16">
        <v>1.027</v>
      </c>
      <c r="G6" s="32"/>
      <c r="H6" s="33">
        <f>F6-H2</f>
        <v>-0.04400000000000004</v>
      </c>
      <c r="I6" s="39">
        <f>H6*7200</f>
        <v>-316.8000000000003</v>
      </c>
      <c r="J6" s="39">
        <f>H6*9000</f>
        <v>-396.00000000000034</v>
      </c>
      <c r="K6" s="39">
        <f>H6*10800</f>
        <v>-475.20000000000044</v>
      </c>
      <c r="L6" s="39">
        <f>H6*12600</f>
        <v>-554.4000000000005</v>
      </c>
      <c r="M6" s="39">
        <f>H6*14400</f>
        <v>-633.6000000000006</v>
      </c>
      <c r="N6" s="40">
        <f>H6*16200</f>
        <v>-712.8000000000006</v>
      </c>
      <c r="O6" s="42">
        <f>H6*18000</f>
        <v>-792.0000000000007</v>
      </c>
      <c r="P6" s="49">
        <f>H6*P3</f>
        <v>-514.8000000000004</v>
      </c>
    </row>
    <row r="7" spans="1:16" s="1" customFormat="1" ht="15.75" customHeight="1">
      <c r="A7" s="56"/>
      <c r="B7" s="15">
        <v>4</v>
      </c>
      <c r="C7" s="13" t="s">
        <v>6</v>
      </c>
      <c r="D7" s="14">
        <v>6554</v>
      </c>
      <c r="E7" s="15" t="s">
        <v>7</v>
      </c>
      <c r="F7" s="16">
        <v>1.025</v>
      </c>
      <c r="G7" s="32"/>
      <c r="H7" s="33">
        <f>F7-H2</f>
        <v>-0.04600000000000004</v>
      </c>
      <c r="I7" s="39">
        <f>H7*7200</f>
        <v>-331.2000000000003</v>
      </c>
      <c r="J7" s="39">
        <f>H7*9000</f>
        <v>-414.00000000000034</v>
      </c>
      <c r="K7" s="39">
        <f>H7*10800</f>
        <v>-496.80000000000047</v>
      </c>
      <c r="L7" s="39">
        <f>H7*12600</f>
        <v>-579.6000000000005</v>
      </c>
      <c r="M7" s="39">
        <f>H7*14400</f>
        <v>-662.4000000000005</v>
      </c>
      <c r="N7" s="40">
        <f>H7*16200</f>
        <v>-745.2000000000006</v>
      </c>
      <c r="O7" s="42">
        <f>H7*18000</f>
        <v>-828.0000000000007</v>
      </c>
      <c r="P7" s="49">
        <f>H7*P3</f>
        <v>-538.2000000000005</v>
      </c>
    </row>
    <row r="8" spans="1:16" s="1" customFormat="1" ht="15.75" customHeight="1" thickBot="1">
      <c r="A8" s="57"/>
      <c r="B8" s="17">
        <v>5</v>
      </c>
      <c r="C8" s="18" t="s">
        <v>8</v>
      </c>
      <c r="D8" s="19">
        <v>6566</v>
      </c>
      <c r="E8" s="17" t="s">
        <v>9</v>
      </c>
      <c r="F8" s="20">
        <v>0.984</v>
      </c>
      <c r="G8" s="32"/>
      <c r="H8" s="33">
        <f>F8-H2</f>
        <v>-0.08699999999999997</v>
      </c>
      <c r="I8" s="39">
        <f>H8*7200</f>
        <v>-626.3999999999997</v>
      </c>
      <c r="J8" s="39">
        <f>H8*9000</f>
        <v>-782.9999999999997</v>
      </c>
      <c r="K8" s="39">
        <f>H8*10800</f>
        <v>-939.5999999999997</v>
      </c>
      <c r="L8" s="39">
        <f>H8*12600</f>
        <v>-1096.1999999999996</v>
      </c>
      <c r="M8" s="39">
        <f>H8*14400</f>
        <v>-1252.7999999999995</v>
      </c>
      <c r="N8" s="40">
        <f>H8*16200</f>
        <v>-1409.3999999999994</v>
      </c>
      <c r="O8" s="42">
        <f>H8*18000</f>
        <v>-1565.9999999999993</v>
      </c>
      <c r="P8" s="49">
        <f>H8*P3</f>
        <v>-1017.8999999999996</v>
      </c>
    </row>
    <row r="9" ht="15.75" customHeight="1">
      <c r="C9" s="9" t="s">
        <v>18</v>
      </c>
    </row>
    <row r="10" ht="15.75" customHeight="1">
      <c r="C10" s="10" t="s">
        <v>19</v>
      </c>
    </row>
    <row r="11" ht="15.75" customHeight="1"/>
    <row r="12" ht="15.75" customHeight="1" thickBot="1"/>
    <row r="13" spans="2:15" ht="15.75" customHeight="1" thickBot="1">
      <c r="B13" s="5"/>
      <c r="C13" s="5"/>
      <c r="D13" s="53"/>
      <c r="E13" s="5"/>
      <c r="F13" s="2"/>
      <c r="G13" s="2"/>
      <c r="H13" s="41" t="s">
        <v>29</v>
      </c>
      <c r="I13" s="43"/>
      <c r="J13" s="44"/>
      <c r="K13" s="45"/>
      <c r="L13" s="45" t="s">
        <v>31</v>
      </c>
      <c r="M13" s="44"/>
      <c r="N13" s="44"/>
      <c r="O13" s="46"/>
    </row>
    <row r="14" spans="2:16" ht="15.75" customHeight="1" thickBot="1">
      <c r="B14" s="5"/>
      <c r="C14" s="5"/>
      <c r="D14" s="53"/>
      <c r="E14" s="5"/>
      <c r="F14" s="2"/>
      <c r="G14" s="2"/>
      <c r="H14" s="51">
        <v>0.862</v>
      </c>
      <c r="I14" s="35"/>
      <c r="J14" s="35"/>
      <c r="K14" s="36"/>
      <c r="L14" s="36" t="s">
        <v>30</v>
      </c>
      <c r="M14" s="35"/>
      <c r="N14" s="37"/>
      <c r="O14" s="47"/>
      <c r="P14" s="52" t="s">
        <v>35</v>
      </c>
    </row>
    <row r="15" spans="1:16" s="4" customFormat="1" ht="15.75" customHeight="1" thickBot="1">
      <c r="A15" s="54" t="s">
        <v>39</v>
      </c>
      <c r="B15" s="29"/>
      <c r="C15" s="21" t="s">
        <v>38</v>
      </c>
      <c r="D15" s="22" t="s">
        <v>36</v>
      </c>
      <c r="E15" s="21" t="s">
        <v>37</v>
      </c>
      <c r="F15" s="23" t="s">
        <v>22</v>
      </c>
      <c r="G15" s="30"/>
      <c r="H15" s="34" t="s">
        <v>24</v>
      </c>
      <c r="I15" s="38" t="s">
        <v>23</v>
      </c>
      <c r="J15" s="38" t="s">
        <v>25</v>
      </c>
      <c r="K15" s="38" t="s">
        <v>26</v>
      </c>
      <c r="L15" s="38" t="s">
        <v>27</v>
      </c>
      <c r="M15" s="38" t="s">
        <v>28</v>
      </c>
      <c r="N15" s="38" t="s">
        <v>32</v>
      </c>
      <c r="O15" s="48" t="s">
        <v>33</v>
      </c>
      <c r="P15" s="50">
        <v>11700</v>
      </c>
    </row>
    <row r="16" spans="1:16" s="1" customFormat="1" ht="15.75" customHeight="1" thickTop="1">
      <c r="A16" s="59" t="s">
        <v>13</v>
      </c>
      <c r="B16" s="24">
        <v>1</v>
      </c>
      <c r="C16" s="25" t="s">
        <v>14</v>
      </c>
      <c r="D16" s="26">
        <v>6409</v>
      </c>
      <c r="E16" s="27" t="s">
        <v>15</v>
      </c>
      <c r="F16" s="28">
        <v>0.862</v>
      </c>
      <c r="G16" s="32"/>
      <c r="H16" s="33">
        <f>F16-H14</f>
        <v>0</v>
      </c>
      <c r="I16" s="40">
        <f>H16*7200</f>
        <v>0</v>
      </c>
      <c r="J16" s="40">
        <f>H16*9000</f>
        <v>0</v>
      </c>
      <c r="K16" s="40">
        <f>H16*10800</f>
        <v>0</v>
      </c>
      <c r="L16" s="40">
        <f>H16*12600</f>
        <v>0</v>
      </c>
      <c r="M16" s="40">
        <f>H16*14400</f>
        <v>0</v>
      </c>
      <c r="N16" s="40">
        <f>H16*16200</f>
        <v>0</v>
      </c>
      <c r="O16" s="42">
        <f>H16*18000</f>
        <v>0</v>
      </c>
      <c r="P16" s="49">
        <f>H16*P15</f>
        <v>0</v>
      </c>
    </row>
    <row r="17" spans="1:16" s="1" customFormat="1" ht="15.75" customHeight="1" thickBot="1">
      <c r="A17" s="60"/>
      <c r="B17" s="58">
        <v>2</v>
      </c>
      <c r="C17" s="18" t="s">
        <v>16</v>
      </c>
      <c r="D17" s="19">
        <v>6268</v>
      </c>
      <c r="E17" s="17" t="s">
        <v>17</v>
      </c>
      <c r="F17" s="20">
        <v>0.775</v>
      </c>
      <c r="G17" s="32"/>
      <c r="H17" s="33">
        <f>F17-H14</f>
        <v>-0.08699999999999997</v>
      </c>
      <c r="I17" s="40">
        <f>H17*7200</f>
        <v>-626.3999999999997</v>
      </c>
      <c r="J17" s="40">
        <f>H17*9000</f>
        <v>-782.9999999999997</v>
      </c>
      <c r="K17" s="40">
        <f>H17*10800</f>
        <v>-939.5999999999997</v>
      </c>
      <c r="L17" s="40">
        <f>H17*12600</f>
        <v>-1096.1999999999996</v>
      </c>
      <c r="M17" s="40">
        <f>H17*14400</f>
        <v>-1252.7999999999995</v>
      </c>
      <c r="N17" s="40">
        <f>H17*16200</f>
        <v>-1409.3999999999994</v>
      </c>
      <c r="O17" s="42">
        <f>H17*18000</f>
        <v>-1565.9999999999993</v>
      </c>
      <c r="P17" s="49">
        <f>H17*P15</f>
        <v>-1017.8999999999996</v>
      </c>
    </row>
    <row r="18" spans="2:7" ht="15.75" customHeight="1">
      <c r="B18" s="5"/>
      <c r="C18" s="9" t="s">
        <v>20</v>
      </c>
      <c r="D18" s="7"/>
      <c r="E18" s="8"/>
      <c r="F18" s="8"/>
      <c r="G18" s="31"/>
    </row>
    <row r="19" spans="2:7" ht="15.75" customHeight="1">
      <c r="B19" s="5"/>
      <c r="C19" s="10" t="s">
        <v>21</v>
      </c>
      <c r="D19" s="11"/>
      <c r="E19" s="10"/>
      <c r="F19" s="10"/>
      <c r="G19" s="10"/>
    </row>
    <row r="20" spans="2:7" ht="15.75" customHeight="1">
      <c r="B20" s="5"/>
      <c r="C20" s="10"/>
      <c r="D20" s="11"/>
      <c r="E20" s="10"/>
      <c r="F20" s="10"/>
      <c r="G20" s="10"/>
    </row>
    <row r="21" spans="2:7" ht="15.75" customHeight="1">
      <c r="B21" s="5"/>
      <c r="C21" s="5"/>
      <c r="D21" s="6"/>
      <c r="E21" s="5"/>
      <c r="F21" s="2"/>
      <c r="G21" s="2"/>
    </row>
  </sheetData>
  <printOptions/>
  <pageMargins left="0.8200000000000002" right="0.36000000000000004" top="0.7800000000000001" bottom="0.36000000000000004" header="0.56" footer="0.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Mamiko</dc:creator>
  <cp:keywords/>
  <dc:description/>
  <cp:lastModifiedBy>大坪 明</cp:lastModifiedBy>
  <cp:lastPrinted>2011-05-12T06:44:14Z</cp:lastPrinted>
  <dcterms:created xsi:type="dcterms:W3CDTF">2010-06-18T07:03:51Z</dcterms:created>
  <dcterms:modified xsi:type="dcterms:W3CDTF">2012-05-17T06:45:03Z</dcterms:modified>
  <cp:category/>
  <cp:version/>
  <cp:contentType/>
  <cp:contentStatus/>
</cp:coreProperties>
</file>